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Downloads\KL Diskominfotik SP\ADING MAGANG\Monografi lanjutan\2022\SKPD\Perikanan\"/>
    </mc:Choice>
  </mc:AlternateContent>
  <xr:revisionPtr revIDLastSave="0" documentId="8_{377A775D-C274-4282-ACED-3D6CC78004E6}" xr6:coauthVersionLast="47" xr6:coauthVersionMax="47" xr10:uidLastSave="{00000000-0000-0000-0000-000000000000}"/>
  <bookViews>
    <workbookView xWindow="-120" yWindow="-120" windowWidth="20730" windowHeight="11160" xr2:uid="{1326AAF7-2FB9-42E7-AEF9-97277D393523}"/>
  </bookViews>
  <sheets>
    <sheet name="NILAI PRO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I10" i="1"/>
  <c r="K10" i="1"/>
  <c r="I11" i="1"/>
  <c r="K11" i="1"/>
  <c r="I12" i="1"/>
  <c r="I13" i="1"/>
  <c r="I14" i="1"/>
  <c r="I15" i="1"/>
  <c r="L15" i="1"/>
  <c r="I16" i="1"/>
  <c r="I17" i="1"/>
  <c r="I18" i="1"/>
  <c r="I19" i="1"/>
  <c r="I20" i="1"/>
  <c r="K21" i="1"/>
  <c r="L21" i="1"/>
  <c r="B22" i="1"/>
  <c r="C22" i="1"/>
  <c r="D22" i="1"/>
  <c r="I22" i="1" s="1"/>
  <c r="E22" i="1"/>
  <c r="F22" i="1"/>
  <c r="G22" i="1"/>
  <c r="H22" i="1"/>
  <c r="B23" i="1"/>
  <c r="C26" i="1"/>
  <c r="D26" i="1"/>
  <c r="D27" i="1" s="1"/>
  <c r="G26" i="1"/>
  <c r="G27" i="1" s="1"/>
  <c r="G29" i="1"/>
  <c r="G30" i="1" s="1"/>
</calcChain>
</file>

<file path=xl/sharedStrings.xml><?xml version="1.0" encoding="utf-8"?>
<sst xmlns="http://schemas.openxmlformats.org/spreadsheetml/2006/main" count="41" uniqueCount="41">
  <si>
    <t>12. Teluk Kepayang</t>
  </si>
  <si>
    <t>11. Kusan Tengah</t>
  </si>
  <si>
    <t>10. Angsana</t>
  </si>
  <si>
    <t>Tanah Bumbu</t>
  </si>
  <si>
    <t>12. Mantewe</t>
  </si>
  <si>
    <t>11. Simpang Empat</t>
  </si>
  <si>
    <t>10. Karang Bintang</t>
  </si>
  <si>
    <t>9. Batulicin</t>
  </si>
  <si>
    <t>8. Kuranji</t>
  </si>
  <si>
    <t>7. Teluk Kepayang</t>
  </si>
  <si>
    <t>6. Kusan Hulu</t>
  </si>
  <si>
    <t>5. Angsana</t>
  </si>
  <si>
    <t>4. Satui</t>
  </si>
  <si>
    <t>3. Sungai Loban</t>
  </si>
  <si>
    <t>2. Kusan Tengah</t>
  </si>
  <si>
    <t>1. Kusan Hilir</t>
  </si>
  <si>
    <t>(8)</t>
  </si>
  <si>
    <t>(7)</t>
  </si>
  <si>
    <t>(6)</t>
  </si>
  <si>
    <t>(5)</t>
  </si>
  <si>
    <t>(4)</t>
  </si>
  <si>
    <t>(3)</t>
  </si>
  <si>
    <t>(2)</t>
  </si>
  <si>
    <t>(1)</t>
  </si>
  <si>
    <t>Japung</t>
  </si>
  <si>
    <t>Keramba</t>
  </si>
  <si>
    <t>Kolam</t>
  </si>
  <si>
    <t>Tambak Supra Intensif</t>
  </si>
  <si>
    <t>Tambak Sederhana</t>
  </si>
  <si>
    <t>Total</t>
  </si>
  <si>
    <t>Cultivation</t>
  </si>
  <si>
    <t>Open Water</t>
  </si>
  <si>
    <t>Marine Fisheries</t>
  </si>
  <si>
    <t>District</t>
  </si>
  <si>
    <t>Jumlah /</t>
  </si>
  <si>
    <t xml:space="preserve">Budidaya / </t>
  </si>
  <si>
    <t>Perairan Umum /</t>
  </si>
  <si>
    <t>Perairan Laut /</t>
  </si>
  <si>
    <t>Kecamatan /</t>
  </si>
  <si>
    <t>Production Value of Fisheries by District in Tanah Bumbu Regency,  (000 Rp)</t>
  </si>
  <si>
    <t xml:space="preserve">5.5.4 Nilai Produksi Perikanan Setiap Kecamatan di Kabupaten Tanah Bumbu,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</si>
</sst>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  <numFmt numFmtId="166" formatCode="_-* #,##0.00_-;\-* #,##0.00_-;_-* &quot;-&quot;_-;_-@_-"/>
    <numFmt numFmtId="167" formatCode="_(* #,##0.00_);_(* \(#,##0.00\);_(* &quot;-&quot;_);_(@_)"/>
    <numFmt numFmtId="168" formatCode="_-* #,##0.000_-;\-* #,##0.000_-;_-* &quot;-&quot;_-;_-@_-"/>
    <numFmt numFmtId="169" formatCode="_(* #,##0.000_);_(* \(#,##0.000\);_(* &quot;-&quot;??_);_(@_)"/>
    <numFmt numFmtId="170" formatCode="_(* #,##0_);_(* \(#,##0\);_(* &quot;-&quot;_);_(@_)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color rgb="FF000000"/>
      <name val="Tahoma"/>
      <family val="2"/>
    </font>
    <font>
      <sz val="9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11"/>
      <name val="Aptos Narrow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1"/>
      <color theme="1"/>
      <name val="Aptos Narrow"/>
      <family val="2"/>
      <charset val="1"/>
      <scheme val="minor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70" fontId="12" fillId="0" borderId="0" applyFont="0" applyFill="0" applyBorder="0" applyAlignment="0" applyProtection="0"/>
  </cellStyleXfs>
  <cellXfs count="74">
    <xf numFmtId="0" fontId="0" fillId="0" borderId="0" xfId="0"/>
    <xf numFmtId="165" fontId="0" fillId="0" borderId="0" xfId="1" applyNumberFormat="1" applyFont="1"/>
    <xf numFmtId="165" fontId="4" fillId="0" borderId="0" xfId="0" applyNumberFormat="1" applyFont="1"/>
    <xf numFmtId="3" fontId="5" fillId="0" borderId="0" xfId="0" applyNumberFormat="1" applyFont="1"/>
    <xf numFmtId="165" fontId="5" fillId="0" borderId="0" xfId="1" applyNumberFormat="1" applyFont="1"/>
    <xf numFmtId="2" fontId="0" fillId="0" borderId="0" xfId="0" applyNumberFormat="1"/>
    <xf numFmtId="165" fontId="6" fillId="0" borderId="0" xfId="0" applyNumberFormat="1" applyFont="1"/>
    <xf numFmtId="165" fontId="0" fillId="0" borderId="0" xfId="0" applyNumberFormat="1"/>
    <xf numFmtId="165" fontId="6" fillId="0" borderId="0" xfId="1" applyNumberFormat="1" applyFont="1"/>
    <xf numFmtId="165" fontId="0" fillId="0" borderId="0" xfId="1" applyNumberFormat="1" applyFont="1" applyAlignment="1">
      <alignment horizontal="center"/>
    </xf>
    <xf numFmtId="0" fontId="3" fillId="0" borderId="0" xfId="0" applyFont="1"/>
    <xf numFmtId="164" fontId="3" fillId="0" borderId="0" xfId="1" applyFont="1"/>
    <xf numFmtId="165" fontId="3" fillId="0" borderId="0" xfId="1" applyNumberFormat="1" applyFont="1"/>
    <xf numFmtId="41" fontId="0" fillId="0" borderId="0" xfId="0" applyNumberFormat="1"/>
    <xf numFmtId="164" fontId="3" fillId="0" borderId="0" xfId="0" applyNumberFormat="1" applyFont="1"/>
    <xf numFmtId="165" fontId="7" fillId="0" borderId="1" xfId="0" applyNumberFormat="1" applyFont="1" applyBorder="1" applyAlignment="1">
      <alignment horizontal="right"/>
    </xf>
    <xf numFmtId="165" fontId="7" fillId="0" borderId="2" xfId="0" applyNumberFormat="1" applyFont="1" applyBorder="1" applyAlignment="1">
      <alignment horizontal="right"/>
    </xf>
    <xf numFmtId="0" fontId="7" fillId="0" borderId="3" xfId="0" applyFont="1" applyBorder="1" applyAlignment="1">
      <alignment horizontal="center"/>
    </xf>
    <xf numFmtId="164" fontId="0" fillId="0" borderId="0" xfId="1" applyFont="1"/>
    <xf numFmtId="166" fontId="0" fillId="0" borderId="0" xfId="0" applyNumberFormat="1"/>
    <xf numFmtId="165" fontId="0" fillId="0" borderId="4" xfId="0" applyNumberFormat="1" applyBorder="1"/>
    <xf numFmtId="165" fontId="8" fillId="0" borderId="5" xfId="0" applyNumberFormat="1" applyFont="1" applyBorder="1"/>
    <xf numFmtId="164" fontId="0" fillId="0" borderId="5" xfId="0" applyNumberFormat="1" applyBorder="1"/>
    <xf numFmtId="0" fontId="0" fillId="0" borderId="6" xfId="0" applyBorder="1"/>
    <xf numFmtId="165" fontId="9" fillId="2" borderId="7" xfId="0" applyNumberFormat="1" applyFont="1" applyFill="1" applyBorder="1" applyAlignment="1">
      <alignment horizontal="right"/>
    </xf>
    <xf numFmtId="165" fontId="8" fillId="3" borderId="5" xfId="0" applyNumberFormat="1" applyFont="1" applyFill="1" applyBorder="1"/>
    <xf numFmtId="41" fontId="10" fillId="3" borderId="8" xfId="0" applyNumberFormat="1" applyFont="1" applyFill="1" applyBorder="1" applyAlignment="1">
      <alignment horizontal="right"/>
    </xf>
    <xf numFmtId="165" fontId="10" fillId="3" borderId="8" xfId="0" applyNumberFormat="1" applyFont="1" applyFill="1" applyBorder="1" applyAlignment="1">
      <alignment horizontal="right"/>
    </xf>
    <xf numFmtId="164" fontId="9" fillId="4" borderId="9" xfId="0" applyNumberFormat="1" applyFont="1" applyFill="1" applyBorder="1" applyAlignment="1">
      <alignment horizontal="right"/>
    </xf>
    <xf numFmtId="167" fontId="11" fillId="2" borderId="10" xfId="0" applyNumberFormat="1" applyFont="1" applyFill="1" applyBorder="1" applyAlignment="1">
      <alignment horizontal="right"/>
    </xf>
    <xf numFmtId="0" fontId="11" fillId="0" borderId="10" xfId="0" applyFont="1" applyBorder="1"/>
    <xf numFmtId="165" fontId="10" fillId="3" borderId="11" xfId="0" applyNumberFormat="1" applyFont="1" applyFill="1" applyBorder="1" applyAlignment="1">
      <alignment horizontal="right"/>
    </xf>
    <xf numFmtId="164" fontId="9" fillId="0" borderId="12" xfId="0" applyNumberFormat="1" applyFont="1" applyBorder="1" applyAlignment="1">
      <alignment horizontal="right"/>
    </xf>
    <xf numFmtId="164" fontId="0" fillId="0" borderId="0" xfId="0" applyNumberFormat="1"/>
    <xf numFmtId="168" fontId="10" fillId="3" borderId="8" xfId="0" applyNumberFormat="1" applyFont="1" applyFill="1" applyBorder="1" applyAlignment="1">
      <alignment horizontal="right"/>
    </xf>
    <xf numFmtId="165" fontId="9" fillId="4" borderId="9" xfId="0" applyNumberFormat="1" applyFont="1" applyFill="1" applyBorder="1" applyAlignment="1">
      <alignment horizontal="right"/>
    </xf>
    <xf numFmtId="164" fontId="0" fillId="0" borderId="6" xfId="0" applyNumberFormat="1" applyBorder="1"/>
    <xf numFmtId="165" fontId="9" fillId="0" borderId="12" xfId="0" applyNumberFormat="1" applyFont="1" applyBorder="1" applyAlignment="1">
      <alignment horizontal="right"/>
    </xf>
    <xf numFmtId="165" fontId="10" fillId="3" borderId="9" xfId="0" applyNumberFormat="1" applyFont="1" applyFill="1" applyBorder="1" applyAlignment="1">
      <alignment horizontal="right"/>
    </xf>
    <xf numFmtId="165" fontId="10" fillId="3" borderId="13" xfId="0" applyNumberFormat="1" applyFont="1" applyFill="1" applyBorder="1" applyAlignment="1">
      <alignment horizontal="right"/>
    </xf>
    <xf numFmtId="165" fontId="10" fillId="3" borderId="14" xfId="0" applyNumberFormat="1" applyFont="1" applyFill="1" applyBorder="1" applyAlignment="1">
      <alignment horizontal="right"/>
    </xf>
    <xf numFmtId="168" fontId="10" fillId="3" borderId="13" xfId="0" applyNumberFormat="1" applyFont="1" applyFill="1" applyBorder="1" applyAlignment="1">
      <alignment horizontal="right"/>
    </xf>
    <xf numFmtId="169" fontId="10" fillId="3" borderId="12" xfId="0" applyNumberFormat="1" applyFont="1" applyFill="1" applyBorder="1" applyAlignment="1">
      <alignment horizontal="right"/>
    </xf>
    <xf numFmtId="168" fontId="10" fillId="3" borderId="15" xfId="2" applyNumberFormat="1" applyFont="1" applyFill="1" applyBorder="1"/>
    <xf numFmtId="41" fontId="10" fillId="3" borderId="15" xfId="2" applyNumberFormat="1" applyFont="1" applyFill="1" applyBorder="1"/>
    <xf numFmtId="165" fontId="10" fillId="3" borderId="15" xfId="0" applyNumberFormat="1" applyFont="1" applyFill="1" applyBorder="1" applyAlignment="1">
      <alignment horizontal="right"/>
    </xf>
    <xf numFmtId="165" fontId="10" fillId="3" borderId="16" xfId="0" applyNumberFormat="1" applyFont="1" applyFill="1" applyBorder="1" applyAlignment="1">
      <alignment horizontal="right"/>
    </xf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0" fillId="0" borderId="18" xfId="0" applyBorder="1"/>
    <xf numFmtId="0" fontId="0" fillId="0" borderId="20" xfId="0" applyBorder="1"/>
    <xf numFmtId="49" fontId="13" fillId="0" borderId="21" xfId="0" applyNumberFormat="1" applyFont="1" applyBorder="1" applyAlignment="1">
      <alignment horizontal="center"/>
    </xf>
    <xf numFmtId="49" fontId="13" fillId="0" borderId="22" xfId="0" applyNumberFormat="1" applyFont="1" applyBorder="1" applyAlignment="1">
      <alignment horizontal="center"/>
    </xf>
    <xf numFmtId="49" fontId="13" fillId="0" borderId="2" xfId="0" applyNumberFormat="1" applyFont="1" applyBorder="1" applyAlignment="1">
      <alignment horizontal="center"/>
    </xf>
    <xf numFmtId="49" fontId="13" fillId="0" borderId="23" xfId="0" applyNumberFormat="1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24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8" fillId="0" borderId="0" xfId="0" applyFont="1"/>
    <xf numFmtId="0" fontId="8" fillId="0" borderId="29" xfId="0" applyFont="1" applyBorder="1"/>
    <xf numFmtId="0" fontId="16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Comma" xfId="1" builtinId="3"/>
    <cellStyle name="Comma [0] 2" xfId="2" xr:uid="{E2B38A1F-4268-4150-B28E-38F2E0511BF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E857C-1800-459D-9524-067516BACCF1}">
  <sheetPr>
    <tabColor rgb="FFFFFF00"/>
  </sheetPr>
  <dimension ref="A1:T36"/>
  <sheetViews>
    <sheetView tabSelected="1" workbookViewId="0">
      <selection sqref="A1:I1"/>
    </sheetView>
  </sheetViews>
  <sheetFormatPr defaultRowHeight="15" x14ac:dyDescent="0.25"/>
  <cols>
    <col min="1" max="1" width="19.85546875" customWidth="1"/>
    <col min="2" max="2" width="16.140625" customWidth="1"/>
    <col min="3" max="3" width="14.140625" customWidth="1"/>
    <col min="4" max="4" width="20.28515625" customWidth="1"/>
    <col min="5" max="5" width="17.42578125" customWidth="1"/>
    <col min="6" max="6" width="18.85546875" customWidth="1"/>
    <col min="7" max="7" width="13.140625" customWidth="1"/>
    <col min="8" max="8" width="12.7109375" customWidth="1"/>
    <col min="9" max="9" width="14.85546875" customWidth="1"/>
    <col min="10" max="10" width="0.140625" customWidth="1"/>
    <col min="11" max="11" width="10.5703125" hidden="1" customWidth="1"/>
    <col min="12" max="12" width="16.5703125" hidden="1" customWidth="1"/>
    <col min="13" max="13" width="14.28515625" hidden="1" customWidth="1"/>
    <col min="14" max="14" width="15.5703125" hidden="1" customWidth="1"/>
    <col min="15" max="15" width="16.28515625" bestFit="1" customWidth="1"/>
    <col min="16" max="16" width="13" customWidth="1"/>
    <col min="17" max="17" width="19.28515625" customWidth="1"/>
    <col min="18" max="18" width="18.7109375" customWidth="1"/>
    <col min="19" max="19" width="20" style="1" bestFit="1" customWidth="1"/>
    <col min="20" max="20" width="13.140625" bestFit="1" customWidth="1"/>
  </cols>
  <sheetData>
    <row r="1" spans="1:20" x14ac:dyDescent="0.25">
      <c r="A1" s="73" t="s">
        <v>40</v>
      </c>
      <c r="B1" s="73"/>
      <c r="C1" s="73"/>
      <c r="D1" s="73"/>
      <c r="E1" s="73"/>
      <c r="F1" s="73"/>
      <c r="G1" s="73"/>
      <c r="H1" s="73"/>
      <c r="I1" s="73"/>
    </row>
    <row r="2" spans="1:20" x14ac:dyDescent="0.25">
      <c r="A2" s="72" t="s">
        <v>39</v>
      </c>
      <c r="B2" s="72"/>
      <c r="C2" s="72"/>
      <c r="D2" s="72"/>
      <c r="E2" s="72"/>
      <c r="F2" s="72"/>
      <c r="G2" s="72"/>
      <c r="H2" s="72"/>
      <c r="I2" s="72"/>
    </row>
    <row r="3" spans="1:20" ht="15.75" thickBot="1" x14ac:dyDescent="0.3">
      <c r="D3" s="70"/>
      <c r="E3" s="70"/>
      <c r="F3" s="70"/>
      <c r="G3" s="70"/>
      <c r="H3" s="71"/>
      <c r="I3" s="70"/>
    </row>
    <row r="4" spans="1:20" x14ac:dyDescent="0.25">
      <c r="A4" s="69" t="s">
        <v>38</v>
      </c>
      <c r="B4" s="69" t="s">
        <v>37</v>
      </c>
      <c r="C4" s="68" t="s">
        <v>36</v>
      </c>
      <c r="D4" s="67" t="s">
        <v>35</v>
      </c>
      <c r="E4" s="66"/>
      <c r="F4" s="66"/>
      <c r="G4" s="66"/>
      <c r="H4" s="66"/>
      <c r="I4" s="65" t="s">
        <v>34</v>
      </c>
    </row>
    <row r="5" spans="1:20" x14ac:dyDescent="0.25">
      <c r="A5" s="64" t="s">
        <v>33</v>
      </c>
      <c r="B5" s="64" t="s">
        <v>32</v>
      </c>
      <c r="C5" s="63" t="s">
        <v>31</v>
      </c>
      <c r="D5" s="62" t="s">
        <v>30</v>
      </c>
      <c r="E5" s="61"/>
      <c r="F5" s="61"/>
      <c r="G5" s="61"/>
      <c r="H5" s="61"/>
      <c r="I5" s="60" t="s">
        <v>29</v>
      </c>
    </row>
    <row r="6" spans="1:20" ht="15.75" thickBot="1" x14ac:dyDescent="0.3">
      <c r="A6" s="59"/>
      <c r="B6" s="59"/>
      <c r="C6" s="58"/>
      <c r="D6" s="57" t="s">
        <v>28</v>
      </c>
      <c r="E6" s="57" t="s">
        <v>27</v>
      </c>
      <c r="F6" s="57" t="s">
        <v>26</v>
      </c>
      <c r="G6" s="57" t="s">
        <v>25</v>
      </c>
      <c r="H6" s="57" t="s">
        <v>24</v>
      </c>
      <c r="I6" s="56"/>
    </row>
    <row r="7" spans="1:20" ht="15.75" thickBot="1" x14ac:dyDescent="0.3">
      <c r="A7" s="55" t="s">
        <v>23</v>
      </c>
      <c r="B7" s="55" t="s">
        <v>22</v>
      </c>
      <c r="C7" s="53" t="s">
        <v>21</v>
      </c>
      <c r="D7" s="53" t="s">
        <v>20</v>
      </c>
      <c r="E7" s="53"/>
      <c r="F7" s="53" t="s">
        <v>19</v>
      </c>
      <c r="G7" s="54" t="s">
        <v>18</v>
      </c>
      <c r="H7" s="53" t="s">
        <v>17</v>
      </c>
      <c r="I7" s="52" t="s">
        <v>16</v>
      </c>
    </row>
    <row r="8" spans="1:20" x14ac:dyDescent="0.25">
      <c r="A8" s="51"/>
      <c r="B8" s="51"/>
      <c r="C8" s="50"/>
      <c r="D8" s="48"/>
      <c r="E8" s="48"/>
      <c r="F8" s="48"/>
      <c r="G8" s="49"/>
      <c r="H8" s="48"/>
      <c r="I8" s="47"/>
      <c r="L8" s="32"/>
      <c r="M8" s="33"/>
      <c r="N8" s="32"/>
      <c r="O8" s="33"/>
    </row>
    <row r="9" spans="1:20" x14ac:dyDescent="0.25">
      <c r="A9" s="30" t="s">
        <v>15</v>
      </c>
      <c r="B9" s="7">
        <v>557974231</v>
      </c>
      <c r="C9" s="35">
        <v>23402507.101613868</v>
      </c>
      <c r="D9" s="46">
        <v>41670223.112925015</v>
      </c>
      <c r="E9" s="45">
        <v>14220000</v>
      </c>
      <c r="F9" s="44">
        <v>3539781.4799999995</v>
      </c>
      <c r="G9" s="43"/>
      <c r="H9" s="42">
        <v>31278.100000000002</v>
      </c>
      <c r="I9" s="24">
        <f>SUM(B9:H9)</f>
        <v>640838020.79453897</v>
      </c>
      <c r="L9" s="32"/>
      <c r="M9" s="33"/>
      <c r="N9" s="32"/>
      <c r="O9" s="1"/>
      <c r="P9" s="19"/>
      <c r="Q9" s="7"/>
      <c r="R9" s="7"/>
      <c r="T9" s="18"/>
    </row>
    <row r="10" spans="1:20" x14ac:dyDescent="0.25">
      <c r="A10" s="30" t="s">
        <v>14</v>
      </c>
      <c r="B10" s="7">
        <v>70120642</v>
      </c>
      <c r="C10" s="35">
        <v>10029645.900691658</v>
      </c>
      <c r="D10" s="31">
        <v>58067529.964942746</v>
      </c>
      <c r="E10" s="39"/>
      <c r="F10" s="31">
        <v>8554471.9100000001</v>
      </c>
      <c r="G10" s="41"/>
      <c r="H10" s="31">
        <v>344059.1</v>
      </c>
      <c r="I10" s="24">
        <f>SUM(B10:H10)</f>
        <v>147116348.8756344</v>
      </c>
      <c r="K10" t="e">
        <f>1495080-#REF!</f>
        <v>#REF!</v>
      </c>
      <c r="L10" s="32"/>
      <c r="M10" s="33"/>
      <c r="N10" s="32"/>
      <c r="O10" s="1"/>
      <c r="P10" s="19"/>
      <c r="Q10" s="7"/>
      <c r="R10" s="7"/>
      <c r="T10" s="18"/>
    </row>
    <row r="11" spans="1:20" x14ac:dyDescent="0.25">
      <c r="A11" s="30" t="s">
        <v>13</v>
      </c>
      <c r="B11" s="7">
        <v>110196510</v>
      </c>
      <c r="C11" s="35">
        <v>4500627</v>
      </c>
      <c r="D11" s="40">
        <v>17149475.066330902</v>
      </c>
      <c r="E11" s="27"/>
      <c r="F11" s="39">
        <v>2949817.9000000004</v>
      </c>
      <c r="G11" s="26"/>
      <c r="H11" s="38">
        <v>156390.5</v>
      </c>
      <c r="I11" s="24">
        <f>SUM(B11:H11)</f>
        <v>134952820.46633092</v>
      </c>
      <c r="K11">
        <f>1495080+14080</f>
        <v>1509160</v>
      </c>
      <c r="L11" s="32"/>
      <c r="M11" s="33"/>
      <c r="N11" s="32"/>
      <c r="O11" s="1"/>
      <c r="P11" s="19"/>
      <c r="Q11" s="7"/>
      <c r="R11" s="7"/>
      <c r="T11" s="18"/>
    </row>
    <row r="12" spans="1:20" x14ac:dyDescent="0.25">
      <c r="A12" s="30" t="s">
        <v>12</v>
      </c>
      <c r="B12" s="7">
        <v>166622560</v>
      </c>
      <c r="C12" s="35">
        <v>12473018</v>
      </c>
      <c r="D12" s="27">
        <v>68748345.128183484</v>
      </c>
      <c r="E12" s="27"/>
      <c r="F12" s="27">
        <v>3244799.6899999995</v>
      </c>
      <c r="G12" s="26">
        <v>19375000</v>
      </c>
      <c r="H12" s="27">
        <v>469171.5</v>
      </c>
      <c r="I12" s="24">
        <f>SUM(B12:H12)</f>
        <v>270932894.31818348</v>
      </c>
      <c r="L12" s="32"/>
      <c r="M12" s="33"/>
      <c r="N12" s="32"/>
      <c r="O12" s="1"/>
      <c r="P12" s="19"/>
      <c r="Q12" s="7"/>
      <c r="R12" s="7"/>
      <c r="T12" s="18"/>
    </row>
    <row r="13" spans="1:20" x14ac:dyDescent="0.25">
      <c r="A13" s="30" t="s">
        <v>11</v>
      </c>
      <c r="B13" s="7">
        <v>157169847</v>
      </c>
      <c r="C13" s="35">
        <v>2673642.1045144075</v>
      </c>
      <c r="D13" s="27"/>
      <c r="E13" s="27"/>
      <c r="F13" s="27">
        <v>1474908.9500000002</v>
      </c>
      <c r="G13" s="26">
        <v>56188000</v>
      </c>
      <c r="H13" s="27"/>
      <c r="I13" s="24">
        <f>SUM(B13:H13)</f>
        <v>217506398.05451441</v>
      </c>
      <c r="L13" s="32"/>
      <c r="M13" s="33"/>
      <c r="N13" s="32"/>
      <c r="O13" s="1"/>
      <c r="P13" s="19"/>
      <c r="Q13" s="7"/>
      <c r="R13" s="7"/>
      <c r="T13" s="18"/>
    </row>
    <row r="14" spans="1:20" x14ac:dyDescent="0.25">
      <c r="A14" s="30" t="s">
        <v>10</v>
      </c>
      <c r="B14" s="37"/>
      <c r="C14" s="35">
        <v>22206054</v>
      </c>
      <c r="D14" s="27"/>
      <c r="E14" s="27"/>
      <c r="F14" s="27">
        <v>2654836.1099999994</v>
      </c>
      <c r="G14" s="26">
        <v>73628000</v>
      </c>
      <c r="H14" s="27"/>
      <c r="I14" s="24">
        <f>SUM(B14:H14)</f>
        <v>98488890.109999999</v>
      </c>
      <c r="L14" s="32"/>
      <c r="M14" s="33"/>
      <c r="N14" s="32"/>
      <c r="O14" s="1"/>
      <c r="P14" s="19"/>
      <c r="Q14" s="7"/>
      <c r="R14" s="7"/>
      <c r="T14" s="18"/>
    </row>
    <row r="15" spans="1:20" ht="15.75" thickBot="1" x14ac:dyDescent="0.3">
      <c r="A15" s="30" t="s">
        <v>9</v>
      </c>
      <c r="B15" s="36"/>
      <c r="C15" s="35">
        <v>5551514</v>
      </c>
      <c r="D15" s="27"/>
      <c r="E15" s="27"/>
      <c r="F15" s="27">
        <v>0</v>
      </c>
      <c r="G15" s="26"/>
      <c r="H15" s="27"/>
      <c r="I15" s="24">
        <f>SUM(B15:H15)</f>
        <v>5551514</v>
      </c>
      <c r="L15" s="32" t="e">
        <f>#REF!-H14</f>
        <v>#REF!</v>
      </c>
      <c r="M15" s="33"/>
      <c r="N15" s="32"/>
      <c r="O15" s="1"/>
      <c r="P15" s="19"/>
      <c r="Q15" s="7"/>
      <c r="R15" s="7"/>
      <c r="T15" s="18"/>
    </row>
    <row r="16" spans="1:20" x14ac:dyDescent="0.25">
      <c r="A16" s="30" t="s">
        <v>8</v>
      </c>
      <c r="B16" s="32"/>
      <c r="C16" s="28">
        <v>0</v>
      </c>
      <c r="D16" s="27"/>
      <c r="E16" s="27"/>
      <c r="F16" s="27">
        <v>294981.78999999998</v>
      </c>
      <c r="G16" s="26"/>
      <c r="H16" s="27"/>
      <c r="I16" s="24">
        <f>SUM(B16:H16)</f>
        <v>294981.78999999998</v>
      </c>
      <c r="L16" s="32"/>
      <c r="M16" s="33"/>
      <c r="N16" s="32"/>
      <c r="O16" s="1"/>
      <c r="P16" s="19"/>
      <c r="Q16" s="7"/>
      <c r="R16" s="7"/>
      <c r="T16" s="18"/>
    </row>
    <row r="17" spans="1:20" x14ac:dyDescent="0.25">
      <c r="A17" s="30" t="s">
        <v>7</v>
      </c>
      <c r="B17" s="7">
        <v>90129615</v>
      </c>
      <c r="C17" s="35">
        <v>5434427</v>
      </c>
      <c r="D17" s="27">
        <v>31290272.175410308</v>
      </c>
      <c r="E17" s="27"/>
      <c r="F17" s="27">
        <v>294981.78999999998</v>
      </c>
      <c r="G17" s="34"/>
      <c r="H17" s="27">
        <v>531727.70000000007</v>
      </c>
      <c r="I17" s="24">
        <f>SUM(B17:H17)</f>
        <v>127681023.66541031</v>
      </c>
      <c r="L17" s="32"/>
      <c r="M17" s="33"/>
      <c r="N17" s="32"/>
      <c r="O17" s="1"/>
      <c r="P17" s="19"/>
      <c r="Q17" s="7"/>
      <c r="R17" s="7"/>
      <c r="T17" s="18"/>
    </row>
    <row r="18" spans="1:20" x14ac:dyDescent="0.25">
      <c r="A18" s="30" t="s">
        <v>6</v>
      </c>
      <c r="B18" s="29"/>
      <c r="C18" s="28">
        <v>0</v>
      </c>
      <c r="D18" s="27"/>
      <c r="E18" s="27"/>
      <c r="F18" s="27">
        <v>1474908.9500000002</v>
      </c>
      <c r="G18" s="26"/>
      <c r="H18" s="27"/>
      <c r="I18" s="24">
        <f>SUM(B18:H18)</f>
        <v>1474908.9500000002</v>
      </c>
      <c r="O18" s="1">
        <v>0</v>
      </c>
      <c r="P18" s="19"/>
      <c r="Q18" s="7"/>
      <c r="R18" s="7"/>
      <c r="T18" s="18"/>
    </row>
    <row r="19" spans="1:20" x14ac:dyDescent="0.25">
      <c r="A19" s="30" t="s">
        <v>5</v>
      </c>
      <c r="B19" s="7">
        <v>131897705</v>
      </c>
      <c r="C19" s="28">
        <v>0</v>
      </c>
      <c r="D19" s="27">
        <v>21662494.552207526</v>
      </c>
      <c r="E19" s="31"/>
      <c r="F19" s="27">
        <v>3834763.27</v>
      </c>
      <c r="G19" s="26">
        <v>3875000</v>
      </c>
      <c r="H19" s="27">
        <v>1595183.1</v>
      </c>
      <c r="I19" s="24">
        <f>SUM(B19:H19)</f>
        <v>162865145.92220753</v>
      </c>
      <c r="O19" s="1"/>
      <c r="P19" s="19"/>
      <c r="Q19" s="7"/>
      <c r="R19" s="7"/>
      <c r="T19" s="18"/>
    </row>
    <row r="20" spans="1:20" ht="15.75" thickBot="1" x14ac:dyDescent="0.3">
      <c r="A20" s="30" t="s">
        <v>4</v>
      </c>
      <c r="B20" s="29"/>
      <c r="C20" s="28">
        <v>0</v>
      </c>
      <c r="D20" s="25">
        <v>0</v>
      </c>
      <c r="E20" s="25"/>
      <c r="F20" s="27">
        <v>1179927.1599999999</v>
      </c>
      <c r="G20" s="26">
        <v>40688000</v>
      </c>
      <c r="H20" s="25">
        <v>0</v>
      </c>
      <c r="I20" s="24">
        <f>SUM(B20:H20)</f>
        <v>41867927.159999996</v>
      </c>
      <c r="O20" s="1"/>
      <c r="P20" s="19"/>
      <c r="Q20" s="7"/>
      <c r="R20" s="7"/>
      <c r="T20" s="18"/>
    </row>
    <row r="21" spans="1:20" ht="15.75" thickBot="1" x14ac:dyDescent="0.3">
      <c r="A21" s="23"/>
      <c r="B21" s="22"/>
      <c r="C21" s="22"/>
      <c r="D21" s="21"/>
      <c r="E21" s="21"/>
      <c r="F21" s="21"/>
      <c r="G21" s="21"/>
      <c r="H21" s="21"/>
      <c r="I21" s="20"/>
      <c r="K21" s="7">
        <f>H18-H11</f>
        <v>-156390.5</v>
      </c>
      <c r="L21" s="7" t="e">
        <f>#REF!-G14</f>
        <v>#REF!</v>
      </c>
      <c r="O21" s="1"/>
      <c r="P21" s="19"/>
      <c r="Q21" s="7"/>
      <c r="R21" s="7"/>
      <c r="T21" s="18"/>
    </row>
    <row r="22" spans="1:20" s="10" customFormat="1" ht="15.75" thickBot="1" x14ac:dyDescent="0.3">
      <c r="A22" s="17" t="s">
        <v>3</v>
      </c>
      <c r="B22" s="16">
        <f>SUM(B9:B20)</f>
        <v>1284111110</v>
      </c>
      <c r="C22" s="16">
        <f>SUM(C9:C20)</f>
        <v>86271435.106819928</v>
      </c>
      <c r="D22" s="16">
        <f>SUM(D9:D20)</f>
        <v>238588339.99999997</v>
      </c>
      <c r="E22" s="16">
        <f>SUM(E9:E20)</f>
        <v>14220000</v>
      </c>
      <c r="F22" s="16">
        <f>SUM(F9:F20)</f>
        <v>29498178.999999996</v>
      </c>
      <c r="G22" s="16">
        <f>SUM(G9:G20)</f>
        <v>193754000</v>
      </c>
      <c r="H22" s="16">
        <f>SUM(H9:H20)</f>
        <v>3127810</v>
      </c>
      <c r="I22" s="15">
        <f>SUM(B22:H22)</f>
        <v>1849570874.1068199</v>
      </c>
      <c r="O22" s="14"/>
      <c r="P22" s="13"/>
      <c r="S22" s="12"/>
      <c r="T22" s="11"/>
    </row>
    <row r="23" spans="1:20" x14ac:dyDescent="0.25">
      <c r="B23" s="7">
        <f>SUM(B22:C22)</f>
        <v>1370382545.1068199</v>
      </c>
      <c r="C23" s="7"/>
    </row>
    <row r="24" spans="1:20" x14ac:dyDescent="0.25">
      <c r="D24" s="1"/>
      <c r="G24" s="1"/>
      <c r="H24" s="9"/>
    </row>
    <row r="25" spans="1:20" x14ac:dyDescent="0.25">
      <c r="B25" s="1">
        <v>2021</v>
      </c>
      <c r="C25" s="8">
        <v>1276473807000</v>
      </c>
      <c r="F25" s="7">
        <v>1312267258078</v>
      </c>
      <c r="H25" s="7"/>
    </row>
    <row r="26" spans="1:20" x14ac:dyDescent="0.25">
      <c r="B26" s="1">
        <v>2022</v>
      </c>
      <c r="C26" s="8">
        <f>1849570874000+5081687800</f>
        <v>1854652561800</v>
      </c>
      <c r="D26" s="7">
        <f>SUM(C26-C25)</f>
        <v>578178754800</v>
      </c>
      <c r="F26" s="7">
        <v>1259494441000</v>
      </c>
      <c r="G26" s="6">
        <f>SUM(F25-F26)</f>
        <v>52772817078</v>
      </c>
    </row>
    <row r="27" spans="1:20" x14ac:dyDescent="0.25">
      <c r="B27" s="1"/>
      <c r="C27" s="1"/>
      <c r="D27" s="5">
        <f>SUM(D26/C25/100%)</f>
        <v>0.452949956065961</v>
      </c>
      <c r="G27">
        <f>SUM(G26/F26*100)</f>
        <v>4.1900000000079398</v>
      </c>
    </row>
    <row r="28" spans="1:20" x14ac:dyDescent="0.25">
      <c r="B28" s="1"/>
      <c r="C28" s="1"/>
      <c r="F28" s="4">
        <v>1276473807000</v>
      </c>
    </row>
    <row r="29" spans="1:20" x14ac:dyDescent="0.25">
      <c r="B29" s="1"/>
      <c r="C29" s="1"/>
      <c r="F29" s="3">
        <v>1293682073470</v>
      </c>
      <c r="G29" s="2">
        <f>SUM(F29-F28)</f>
        <v>17208266470</v>
      </c>
    </row>
    <row r="30" spans="1:20" x14ac:dyDescent="0.25">
      <c r="B30" s="1"/>
      <c r="C30" s="1"/>
      <c r="G30">
        <f>SUM(G29/F28*100)</f>
        <v>1.3481096420179033</v>
      </c>
    </row>
    <row r="31" spans="1:20" x14ac:dyDescent="0.25">
      <c r="B31" s="1"/>
      <c r="C31" s="1"/>
    </row>
    <row r="32" spans="1:20" x14ac:dyDescent="0.25">
      <c r="B32" s="1"/>
      <c r="C32" s="1"/>
    </row>
    <row r="33" spans="1:3" x14ac:dyDescent="0.25">
      <c r="B33" s="1"/>
      <c r="C33" s="1"/>
    </row>
    <row r="34" spans="1:3" x14ac:dyDescent="0.25">
      <c r="A34" t="s">
        <v>2</v>
      </c>
      <c r="B34" s="1">
        <v>46465.818850000003</v>
      </c>
      <c r="C34" s="1">
        <v>2673642.1045144075</v>
      </c>
    </row>
    <row r="35" spans="1:3" x14ac:dyDescent="0.25">
      <c r="A35" t="s">
        <v>1</v>
      </c>
      <c r="B35" s="1">
        <v>65052146.390000008</v>
      </c>
      <c r="C35" s="1">
        <v>10029645.900691658</v>
      </c>
    </row>
    <row r="36" spans="1:3" x14ac:dyDescent="0.25">
      <c r="A36" t="s">
        <v>0</v>
      </c>
      <c r="B36" s="1"/>
      <c r="C36" s="1">
        <v>5551514</v>
      </c>
    </row>
  </sheetData>
  <mergeCells count="4">
    <mergeCell ref="D5:H5"/>
    <mergeCell ref="A1:I1"/>
    <mergeCell ref="A2:I2"/>
    <mergeCell ref="D4:H4"/>
  </mergeCells>
  <pageMargins left="0.36" right="0.25" top="0.75" bottom="0.75" header="0.3" footer="0.3"/>
  <pageSetup paperSize="9" fitToHeight="0" orientation="landscape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NILAI PROD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office13983</dc:creator>
  <cp:lastModifiedBy>office13983</cp:lastModifiedBy>
  <dcterms:created xsi:type="dcterms:W3CDTF">2024-08-06T00:32:41Z</dcterms:created>
  <dcterms:modified xsi:type="dcterms:W3CDTF">2024-08-06T00:32:58Z</dcterms:modified>
</cp:coreProperties>
</file>